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gie.HEwes\Desktop\Audits\BA\"/>
    </mc:Choice>
  </mc:AlternateContent>
  <bookViews>
    <workbookView xWindow="0" yWindow="0" windowWidth="23040" windowHeight="9216" activeTab="2"/>
  </bookViews>
  <sheets>
    <sheet name="Carla's Payroll" sheetId="1" r:id="rId1"/>
    <sheet name="Printout 2" sheetId="3" r:id="rId2"/>
    <sheet name="Payroll Chart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3" l="1"/>
  <c r="B15" i="1"/>
  <c r="D14" i="3" l="1"/>
  <c r="G14" i="3" s="1"/>
  <c r="H14" i="3" s="1"/>
  <c r="D13" i="3"/>
  <c r="F13" i="3" s="1"/>
  <c r="G12" i="3"/>
  <c r="H12" i="3" s="1"/>
  <c r="D12" i="3"/>
  <c r="E11" i="3"/>
  <c r="D11" i="3"/>
  <c r="D10" i="3"/>
  <c r="G10" i="3" s="1"/>
  <c r="H10" i="3" s="1"/>
  <c r="D9" i="3"/>
  <c r="E9" i="3" s="1"/>
  <c r="G8" i="3"/>
  <c r="H8" i="3" s="1"/>
  <c r="F8" i="3"/>
  <c r="D8" i="3"/>
  <c r="D7" i="3"/>
  <c r="D6" i="3"/>
  <c r="G6" i="3" s="1"/>
  <c r="H6" i="3" s="1"/>
  <c r="D5" i="3"/>
  <c r="F5" i="3" s="1"/>
  <c r="I9" i="3" l="1"/>
  <c r="F9" i="3"/>
  <c r="G5" i="3"/>
  <c r="E8" i="3"/>
  <c r="I8" i="3" s="1"/>
  <c r="G9" i="3"/>
  <c r="H9" i="3" s="1"/>
  <c r="E12" i="3"/>
  <c r="G13" i="3"/>
  <c r="H13" i="3" s="1"/>
  <c r="F12" i="3"/>
  <c r="I12" i="3" s="1"/>
  <c r="D15" i="3"/>
  <c r="F7" i="3"/>
  <c r="F11" i="3"/>
  <c r="I11" i="3" s="1"/>
  <c r="E6" i="3"/>
  <c r="I6" i="3" s="1"/>
  <c r="G7" i="3"/>
  <c r="H7" i="3" s="1"/>
  <c r="E10" i="3"/>
  <c r="G11" i="3"/>
  <c r="H11" i="3" s="1"/>
  <c r="E14" i="3"/>
  <c r="I14" i="3" s="1"/>
  <c r="F6" i="3"/>
  <c r="F14" i="3"/>
  <c r="E7" i="3"/>
  <c r="I7" i="3" s="1"/>
  <c r="F10" i="3"/>
  <c r="I10" i="3" s="1"/>
  <c r="E5" i="3"/>
  <c r="E13" i="3"/>
  <c r="I13" i="3" s="1"/>
  <c r="D6" i="1"/>
  <c r="E6" i="1" s="1"/>
  <c r="D7" i="1"/>
  <c r="F7" i="1" s="1"/>
  <c r="D8" i="1"/>
  <c r="F8" i="1" s="1"/>
  <c r="D9" i="1"/>
  <c r="G9" i="1" s="1"/>
  <c r="H9" i="1" s="1"/>
  <c r="D10" i="1"/>
  <c r="G10" i="1" s="1"/>
  <c r="H10" i="1" s="1"/>
  <c r="D11" i="1"/>
  <c r="F11" i="1" s="1"/>
  <c r="D12" i="1"/>
  <c r="F12" i="1" s="1"/>
  <c r="D13" i="1"/>
  <c r="G13" i="1" s="1"/>
  <c r="H13" i="1" s="1"/>
  <c r="D14" i="1"/>
  <c r="F14" i="1" s="1"/>
  <c r="D5" i="1"/>
  <c r="F5" i="1" s="1"/>
  <c r="F15" i="3" l="1"/>
  <c r="G15" i="3"/>
  <c r="H5" i="3"/>
  <c r="H15" i="3" s="1"/>
  <c r="E15" i="3"/>
  <c r="E12" i="1"/>
  <c r="E7" i="1"/>
  <c r="G11" i="1"/>
  <c r="H11" i="1" s="1"/>
  <c r="E11" i="1"/>
  <c r="E5" i="1"/>
  <c r="F9" i="1"/>
  <c r="G5" i="1"/>
  <c r="H5" i="1" s="1"/>
  <c r="E8" i="1"/>
  <c r="F13" i="1"/>
  <c r="G7" i="1"/>
  <c r="H7" i="1" s="1"/>
  <c r="I7" i="1" s="1"/>
  <c r="E14" i="1"/>
  <c r="F10" i="1"/>
  <c r="E13" i="1"/>
  <c r="E10" i="1"/>
  <c r="E9" i="1"/>
  <c r="I9" i="1" s="1"/>
  <c r="G6" i="1"/>
  <c r="H6" i="1" s="1"/>
  <c r="D15" i="1"/>
  <c r="G14" i="1"/>
  <c r="H14" i="1" s="1"/>
  <c r="G12" i="1"/>
  <c r="H12" i="1" s="1"/>
  <c r="G8" i="1"/>
  <c r="H8" i="1" s="1"/>
  <c r="I8" i="1" s="1"/>
  <c r="F6" i="1"/>
  <c r="I5" i="3" l="1"/>
  <c r="I15" i="3" s="1"/>
  <c r="I12" i="1"/>
  <c r="I10" i="1"/>
  <c r="I13" i="1"/>
  <c r="I11" i="1"/>
  <c r="I15" i="1" s="1"/>
  <c r="H15" i="1"/>
  <c r="I5" i="1"/>
  <c r="I6" i="1"/>
  <c r="I14" i="1"/>
  <c r="F15" i="1"/>
  <c r="E15" i="1"/>
  <c r="G15" i="1"/>
</calcChain>
</file>

<file path=xl/sharedStrings.xml><?xml version="1.0" encoding="utf-8"?>
<sst xmlns="http://schemas.openxmlformats.org/spreadsheetml/2006/main" count="53" uniqueCount="27">
  <si>
    <t>Weekly Payroll Report</t>
  </si>
  <si>
    <t>Employee</t>
  </si>
  <si>
    <t>Henry, Billie</t>
  </si>
  <si>
    <t>Louise, Alberta</t>
  </si>
  <si>
    <t>Thomas, Edward</t>
  </si>
  <si>
    <t>Peoples, Sherry</t>
  </si>
  <si>
    <t>Chin, James</t>
  </si>
  <si>
    <t>Washington, Noah</t>
  </si>
  <si>
    <t>Belcher, Patrick</t>
  </si>
  <si>
    <t>Scott, Alfred</t>
  </si>
  <si>
    <t>Ruiz, Sam</t>
  </si>
  <si>
    <t>Anthony, Susan</t>
  </si>
  <si>
    <t>Gross Pay</t>
  </si>
  <si>
    <t>Federal Tax</t>
  </si>
  <si>
    <t>Tax Rates</t>
  </si>
  <si>
    <t>Social Security Tax</t>
  </si>
  <si>
    <t>Medicare Tax</t>
  </si>
  <si>
    <t>Medicare</t>
  </si>
  <si>
    <t>Net Pay</t>
  </si>
  <si>
    <t>Hours
Worked</t>
  </si>
  <si>
    <t>Hourly
Pay Rate</t>
  </si>
  <si>
    <t>Social
Security</t>
  </si>
  <si>
    <t>Federal
Tax</t>
  </si>
  <si>
    <t>State
Tax</t>
  </si>
  <si>
    <t>Totals</t>
  </si>
  <si>
    <t>Carla's Carpet and Upholstery Cleaning</t>
  </si>
  <si>
    <r>
      <rPr>
        <b/>
        <u/>
        <sz val="14"/>
        <color theme="1"/>
        <rFont val="Calibri"/>
        <family val="2"/>
        <scheme val="minor"/>
      </rPr>
      <t xml:space="preserve">Grader Note:
</t>
    </r>
    <r>
      <rPr>
        <sz val="14"/>
        <color theme="1"/>
        <rFont val="Calibri"/>
        <family val="2"/>
        <scheme val="minor"/>
      </rPr>
      <t>Gross Pay formula may vary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</si>
</sst>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</cellStyleXfs>
  <cellXfs count="23">
    <xf numFmtId="0" fontId="0" fillId="0" borderId="0" xfId="0"/>
    <xf numFmtId="0" fontId="2" fillId="0" borderId="1" xfId="2" applyAlignment="1">
      <alignment horizontal="center"/>
    </xf>
    <xf numFmtId="0" fontId="2" fillId="0" borderId="1" xfId="2" applyAlignment="1">
      <alignment horizontal="center" wrapText="1"/>
    </xf>
    <xf numFmtId="0" fontId="4" fillId="0" borderId="3" xfId="0" applyFont="1" applyBorder="1" applyAlignment="1">
      <alignment horizontal="center"/>
    </xf>
    <xf numFmtId="0" fontId="0" fillId="0" borderId="5" xfId="0" applyBorder="1"/>
    <xf numFmtId="0" fontId="0" fillId="0" borderId="9" xfId="0" applyBorder="1"/>
    <xf numFmtId="10" fontId="0" fillId="0" borderId="10" xfId="0" applyNumberFormat="1" applyBorder="1"/>
    <xf numFmtId="0" fontId="0" fillId="0" borderId="6" xfId="0" applyBorder="1"/>
    <xf numFmtId="10" fontId="0" fillId="0" borderId="8" xfId="0" applyNumberFormat="1" applyBorder="1"/>
    <xf numFmtId="2" fontId="0" fillId="0" borderId="0" xfId="0" applyNumberFormat="1"/>
    <xf numFmtId="164" fontId="0" fillId="0" borderId="0" xfId="0" applyNumberFormat="1"/>
    <xf numFmtId="4" fontId="0" fillId="0" borderId="0" xfId="0" applyNumberFormat="1"/>
    <xf numFmtId="0" fontId="3" fillId="0" borderId="2" xfId="4"/>
    <xf numFmtId="164" fontId="3" fillId="0" borderId="2" xfId="4" applyNumberFormat="1"/>
    <xf numFmtId="0" fontId="1" fillId="0" borderId="0" xfId="1" applyBorder="1" applyAlignment="1"/>
    <xf numFmtId="0" fontId="2" fillId="0" borderId="0" xfId="3" applyBorder="1" applyAlignment="1"/>
    <xf numFmtId="0" fontId="1" fillId="0" borderId="3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5" xfId="1" applyBorder="1" applyAlignment="1">
      <alignment horizontal="center"/>
    </xf>
    <xf numFmtId="0" fontId="2" fillId="0" borderId="6" xfId="3" applyBorder="1" applyAlignment="1">
      <alignment horizontal="center"/>
    </xf>
    <xf numFmtId="0" fontId="2" fillId="0" borderId="7" xfId="3" applyBorder="1" applyAlignment="1">
      <alignment horizontal="center"/>
    </xf>
    <xf numFmtId="0" fontId="2" fillId="0" borderId="8" xfId="3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</cellXfs>
  <cellStyles count="5">
    <cellStyle name="Heading 3" xfId="2" builtinId="18"/>
    <cellStyle name="Heading 4" xfId="3" builtinId="19"/>
    <cellStyle name="Normal" xfId="0" builtinId="0"/>
    <cellStyle name="Title" xfId="1" builtinId="15"/>
    <cellStyle name="Total" xfId="4" builtinId="25"/>
  </cellStyles>
  <dxfs count="5">
    <dxf>
      <font>
        <color theme="0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Carla's Weekly Payroll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6"/>
              <c:spPr>
                <a:solidFill>
                  <a:srgbClr val="E7E6E6">
                    <a:lumMod val="75000"/>
                  </a:srgbClr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218B-43EE-8F77-5E61B80FE96F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'Carla''s Payroll'!$A$5:$A$14</c:f>
              <c:strCache>
                <c:ptCount val="10"/>
                <c:pt idx="0">
                  <c:v>Henry, Billie</c:v>
                </c:pt>
                <c:pt idx="1">
                  <c:v>Louise, Alberta</c:v>
                </c:pt>
                <c:pt idx="2">
                  <c:v>Thomas, Edward</c:v>
                </c:pt>
                <c:pt idx="3">
                  <c:v>Peoples, Sherry</c:v>
                </c:pt>
                <c:pt idx="4">
                  <c:v>Chin, James</c:v>
                </c:pt>
                <c:pt idx="5">
                  <c:v>Washington, Noah</c:v>
                </c:pt>
                <c:pt idx="6">
                  <c:v>Belcher, Patrick</c:v>
                </c:pt>
                <c:pt idx="7">
                  <c:v>Scott, Alfred</c:v>
                </c:pt>
                <c:pt idx="8">
                  <c:v>Ruiz, Sam</c:v>
                </c:pt>
                <c:pt idx="9">
                  <c:v>Anthony, Susan</c:v>
                </c:pt>
              </c:strCache>
            </c:strRef>
          </c:cat>
          <c:val>
            <c:numRef>
              <c:f>'Carla''s Payroll'!$I$5:$I$14</c:f>
              <c:numCache>
                <c:formatCode>#,##0.00</c:formatCode>
                <c:ptCount val="10"/>
                <c:pt idx="0" formatCode="&quot;$&quot;#,##0.00">
                  <c:v>520.55684374999998</c:v>
                </c:pt>
                <c:pt idx="1">
                  <c:v>357.76499999999999</c:v>
                </c:pt>
                <c:pt idx="2">
                  <c:v>341.98124999999999</c:v>
                </c:pt>
                <c:pt idx="3">
                  <c:v>317.04292499999997</c:v>
                </c:pt>
                <c:pt idx="4">
                  <c:v>389.33249999999998</c:v>
                </c:pt>
                <c:pt idx="5">
                  <c:v>212.55450000000002</c:v>
                </c:pt>
                <c:pt idx="6">
                  <c:v>581.71887500000003</c:v>
                </c:pt>
                <c:pt idx="7">
                  <c:v>363.07009375000001</c:v>
                </c:pt>
                <c:pt idx="8">
                  <c:v>406.87</c:v>
                </c:pt>
                <c:pt idx="9">
                  <c:v>265.16700000000003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8B-43EE-8F77-5E61B80FE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6355928"/>
        <c:axId val="276352792"/>
        <c:axId val="0"/>
      </c:bar3DChart>
      <c:catAx>
        <c:axId val="276355928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352792"/>
        <c:crosses val="autoZero"/>
        <c:auto val="1"/>
        <c:lblAlgn val="ctr"/>
        <c:lblOffset val="50"/>
        <c:tickLblSkip val="1"/>
        <c:noMultiLvlLbl val="0"/>
      </c:catAx>
      <c:valAx>
        <c:axId val="276352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35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8" workbookViewId="0" zoomToFit="1"/>
  </sheetViews>
  <pageMargins left="0.7" right="0.7" top="0.75" bottom="0.75" header="0.3" footer="0.3"/>
  <pageSetup orientation="landscape" r:id="rId1"/>
  <headerFooter>
    <oddHeader>&amp;C&amp;F
&amp;A</oddHeader>
    <oddFooter>&amp;RContestant Number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Normal="100" workbookViewId="0">
      <selection activeCell="E12" sqref="E12"/>
    </sheetView>
  </sheetViews>
  <sheetFormatPr defaultRowHeight="14.4" x14ac:dyDescent="0.3"/>
  <cols>
    <col min="1" max="1" width="17.5546875" bestFit="1" customWidth="1"/>
    <col min="2" max="2" width="8.109375" bestFit="1" customWidth="1"/>
    <col min="3" max="3" width="9.5546875" customWidth="1"/>
    <col min="4" max="4" width="9.5546875" bestFit="1" customWidth="1"/>
    <col min="5" max="5" width="8.109375" bestFit="1" customWidth="1"/>
    <col min="6" max="6" width="9.44140625" bestFit="1" customWidth="1"/>
    <col min="7" max="7" width="7.77734375" bestFit="1" customWidth="1"/>
    <col min="8" max="8" width="7.5546875" bestFit="1" customWidth="1"/>
    <col min="9" max="9" width="9.109375" customWidth="1"/>
  </cols>
  <sheetData>
    <row r="1" spans="1:10" ht="23.4" x14ac:dyDescent="0.45">
      <c r="A1" s="16" t="s">
        <v>25</v>
      </c>
      <c r="B1" s="17"/>
      <c r="C1" s="17"/>
      <c r="D1" s="17"/>
      <c r="E1" s="17"/>
      <c r="F1" s="17"/>
      <c r="G1" s="17"/>
      <c r="H1" s="17"/>
      <c r="I1" s="18"/>
      <c r="J1" s="14"/>
    </row>
    <row r="2" spans="1:10" ht="15" thickBot="1" x14ac:dyDescent="0.35">
      <c r="A2" s="19" t="s">
        <v>0</v>
      </c>
      <c r="B2" s="20"/>
      <c r="C2" s="20"/>
      <c r="D2" s="20"/>
      <c r="E2" s="20"/>
      <c r="F2" s="20"/>
      <c r="G2" s="20"/>
      <c r="H2" s="20"/>
      <c r="I2" s="21"/>
      <c r="J2" s="15"/>
    </row>
    <row r="4" spans="1:10" ht="29.4" thickBot="1" x14ac:dyDescent="0.35">
      <c r="A4" s="1" t="s">
        <v>1</v>
      </c>
      <c r="B4" s="2" t="s">
        <v>19</v>
      </c>
      <c r="C4" s="2" t="s">
        <v>20</v>
      </c>
      <c r="D4" s="1" t="s">
        <v>12</v>
      </c>
      <c r="E4" s="2" t="s">
        <v>21</v>
      </c>
      <c r="F4" s="1" t="s">
        <v>17</v>
      </c>
      <c r="G4" s="2" t="s">
        <v>22</v>
      </c>
      <c r="H4" s="2" t="s">
        <v>23</v>
      </c>
      <c r="I4" s="1" t="s">
        <v>18</v>
      </c>
    </row>
    <row r="5" spans="1:10" x14ac:dyDescent="0.3">
      <c r="A5" t="s">
        <v>2</v>
      </c>
      <c r="B5" s="9">
        <v>45.25</v>
      </c>
      <c r="C5" s="10">
        <v>15.5</v>
      </c>
      <c r="D5" s="10">
        <f>IF(B5&gt;=40, 40*C5+(B5-40)*1.5*C5, B5*C5)</f>
        <v>742.0625</v>
      </c>
      <c r="E5" s="10">
        <f t="shared" ref="E5:E14" si="0">$B$18*D5</f>
        <v>46.007874999999999</v>
      </c>
      <c r="F5" s="10">
        <f t="shared" ref="F5:F14" si="1">D5*$B$19</f>
        <v>10.75990625</v>
      </c>
      <c r="G5" s="10">
        <f t="shared" ref="G5:G14" si="2">D5*$B$20</f>
        <v>137.28156250000001</v>
      </c>
      <c r="H5" s="10">
        <f>G5*20%</f>
        <v>27.456312500000003</v>
      </c>
      <c r="I5" s="10">
        <f>D5-SUM(E5:H5)</f>
        <v>520.55684374999998</v>
      </c>
    </row>
    <row r="6" spans="1:10" x14ac:dyDescent="0.3">
      <c r="A6" t="s">
        <v>3</v>
      </c>
      <c r="B6" s="9">
        <v>40</v>
      </c>
      <c r="C6" s="11">
        <v>12.75</v>
      </c>
      <c r="D6" s="11">
        <f t="shared" ref="D6:D14" si="3">IF(B6&gt;=40, 40*C6+(B6-40)*1.5*C6, B6*C6)</f>
        <v>510</v>
      </c>
      <c r="E6" s="11">
        <f t="shared" si="0"/>
        <v>31.62</v>
      </c>
      <c r="F6" s="11">
        <f t="shared" si="1"/>
        <v>7.3950000000000005</v>
      </c>
      <c r="G6" s="11">
        <f t="shared" si="2"/>
        <v>94.35</v>
      </c>
      <c r="H6" s="11">
        <f t="shared" ref="H6:H14" si="4">G6*20%</f>
        <v>18.87</v>
      </c>
      <c r="I6" s="11">
        <f t="shared" ref="I6:I14" si="5">D6-SUM(E6:H6)</f>
        <v>357.76499999999999</v>
      </c>
    </row>
    <row r="7" spans="1:10" x14ac:dyDescent="0.3">
      <c r="A7" t="s">
        <v>4</v>
      </c>
      <c r="B7" s="9">
        <v>32.5</v>
      </c>
      <c r="C7" s="11">
        <v>15</v>
      </c>
      <c r="D7" s="11">
        <f t="shared" si="3"/>
        <v>487.5</v>
      </c>
      <c r="E7" s="11">
        <f t="shared" si="0"/>
        <v>30.225000000000001</v>
      </c>
      <c r="F7" s="11">
        <f t="shared" si="1"/>
        <v>7.0687500000000005</v>
      </c>
      <c r="G7" s="11">
        <f t="shared" si="2"/>
        <v>90.1875</v>
      </c>
      <c r="H7" s="11">
        <f t="shared" si="4"/>
        <v>18.037500000000001</v>
      </c>
      <c r="I7" s="11">
        <f t="shared" si="5"/>
        <v>341.98124999999999</v>
      </c>
    </row>
    <row r="8" spans="1:10" x14ac:dyDescent="0.3">
      <c r="A8" t="s">
        <v>5</v>
      </c>
      <c r="B8" s="9">
        <v>34.5</v>
      </c>
      <c r="C8" s="11">
        <v>13.1</v>
      </c>
      <c r="D8" s="11">
        <f t="shared" si="3"/>
        <v>451.95</v>
      </c>
      <c r="E8" s="11">
        <f t="shared" si="0"/>
        <v>28.020899999999997</v>
      </c>
      <c r="F8" s="11">
        <f t="shared" si="1"/>
        <v>6.5532750000000002</v>
      </c>
      <c r="G8" s="11">
        <f t="shared" si="2"/>
        <v>83.610749999999996</v>
      </c>
      <c r="H8" s="11">
        <f t="shared" si="4"/>
        <v>16.722149999999999</v>
      </c>
      <c r="I8" s="11">
        <f t="shared" si="5"/>
        <v>317.04292499999997</v>
      </c>
    </row>
    <row r="9" spans="1:10" x14ac:dyDescent="0.3">
      <c r="A9" t="s">
        <v>6</v>
      </c>
      <c r="B9" s="9">
        <v>37.5</v>
      </c>
      <c r="C9" s="11">
        <v>14.8</v>
      </c>
      <c r="D9" s="11">
        <f t="shared" si="3"/>
        <v>555</v>
      </c>
      <c r="E9" s="11">
        <f t="shared" si="0"/>
        <v>34.409999999999997</v>
      </c>
      <c r="F9" s="11">
        <f t="shared" si="1"/>
        <v>8.0475000000000012</v>
      </c>
      <c r="G9" s="11">
        <f t="shared" si="2"/>
        <v>102.675</v>
      </c>
      <c r="H9" s="11">
        <f t="shared" si="4"/>
        <v>20.535</v>
      </c>
      <c r="I9" s="11">
        <f t="shared" si="5"/>
        <v>389.33249999999998</v>
      </c>
    </row>
    <row r="10" spans="1:10" x14ac:dyDescent="0.3">
      <c r="A10" t="s">
        <v>7</v>
      </c>
      <c r="B10" s="9">
        <v>24.24</v>
      </c>
      <c r="C10" s="11">
        <v>12.5</v>
      </c>
      <c r="D10" s="11">
        <f t="shared" si="3"/>
        <v>303</v>
      </c>
      <c r="E10" s="11">
        <f t="shared" si="0"/>
        <v>18.786000000000001</v>
      </c>
      <c r="F10" s="11">
        <f t="shared" si="1"/>
        <v>4.3935000000000004</v>
      </c>
      <c r="G10" s="11">
        <f t="shared" si="2"/>
        <v>56.055</v>
      </c>
      <c r="H10" s="11">
        <f t="shared" si="4"/>
        <v>11.211</v>
      </c>
      <c r="I10" s="11">
        <f t="shared" si="5"/>
        <v>212.55450000000002</v>
      </c>
    </row>
    <row r="11" spans="1:10" x14ac:dyDescent="0.3">
      <c r="A11" t="s">
        <v>8</v>
      </c>
      <c r="B11" s="9">
        <v>49</v>
      </c>
      <c r="C11" s="11">
        <v>15.5</v>
      </c>
      <c r="D11" s="11">
        <f t="shared" si="3"/>
        <v>829.25</v>
      </c>
      <c r="E11" s="11">
        <f t="shared" si="0"/>
        <v>51.413499999999999</v>
      </c>
      <c r="F11" s="11">
        <f t="shared" si="1"/>
        <v>12.024125</v>
      </c>
      <c r="G11" s="11">
        <f t="shared" si="2"/>
        <v>153.41125</v>
      </c>
      <c r="H11" s="11">
        <f t="shared" si="4"/>
        <v>30.68225</v>
      </c>
      <c r="I11" s="11">
        <f t="shared" si="5"/>
        <v>581.71887500000003</v>
      </c>
    </row>
    <row r="12" spans="1:10" x14ac:dyDescent="0.3">
      <c r="A12" t="s">
        <v>9</v>
      </c>
      <c r="B12" s="9">
        <v>41.5</v>
      </c>
      <c r="C12" s="11">
        <v>12.25</v>
      </c>
      <c r="D12" s="11">
        <f t="shared" si="3"/>
        <v>517.5625</v>
      </c>
      <c r="E12" s="11">
        <f t="shared" si="0"/>
        <v>32.088875000000002</v>
      </c>
      <c r="F12" s="11">
        <f t="shared" si="1"/>
        <v>7.50465625</v>
      </c>
      <c r="G12" s="11">
        <f t="shared" si="2"/>
        <v>95.749062499999994</v>
      </c>
      <c r="H12" s="11">
        <f t="shared" si="4"/>
        <v>19.149812499999999</v>
      </c>
      <c r="I12" s="11">
        <f t="shared" si="5"/>
        <v>363.07009375000001</v>
      </c>
    </row>
    <row r="13" spans="1:10" x14ac:dyDescent="0.3">
      <c r="A13" t="s">
        <v>10</v>
      </c>
      <c r="B13" s="9">
        <v>40</v>
      </c>
      <c r="C13" s="11">
        <v>14.5</v>
      </c>
      <c r="D13" s="11">
        <f t="shared" si="3"/>
        <v>580</v>
      </c>
      <c r="E13" s="11">
        <f t="shared" si="0"/>
        <v>35.96</v>
      </c>
      <c r="F13" s="11">
        <f t="shared" si="1"/>
        <v>8.41</v>
      </c>
      <c r="G13" s="11">
        <f t="shared" si="2"/>
        <v>107.3</v>
      </c>
      <c r="H13" s="11">
        <f t="shared" si="4"/>
        <v>21.46</v>
      </c>
      <c r="I13" s="11">
        <f t="shared" si="5"/>
        <v>406.87</v>
      </c>
    </row>
    <row r="14" spans="1:10" x14ac:dyDescent="0.3">
      <c r="A14" t="s">
        <v>11</v>
      </c>
      <c r="B14" s="9">
        <v>28</v>
      </c>
      <c r="C14" s="11">
        <v>13.5</v>
      </c>
      <c r="D14" s="11">
        <f t="shared" si="3"/>
        <v>378</v>
      </c>
      <c r="E14" s="11">
        <f t="shared" si="0"/>
        <v>23.436</v>
      </c>
      <c r="F14" s="11">
        <f t="shared" si="1"/>
        <v>5.4809999999999999</v>
      </c>
      <c r="G14" s="11">
        <f t="shared" si="2"/>
        <v>69.929999999999993</v>
      </c>
      <c r="H14" s="11">
        <f t="shared" si="4"/>
        <v>13.985999999999999</v>
      </c>
      <c r="I14" s="11">
        <f t="shared" si="5"/>
        <v>265.16700000000003</v>
      </c>
    </row>
    <row r="15" spans="1:10" ht="15" thickBot="1" x14ac:dyDescent="0.35">
      <c r="A15" s="12" t="s">
        <v>24</v>
      </c>
      <c r="B15" s="13">
        <f>SUM(B5:B14)</f>
        <v>372.49</v>
      </c>
      <c r="C15" s="13"/>
      <c r="D15" s="13">
        <f t="shared" ref="D15:I15" si="6">SUM(D5:D14)</f>
        <v>5354.3249999999998</v>
      </c>
      <c r="E15" s="13">
        <f t="shared" si="6"/>
        <v>331.96814999999998</v>
      </c>
      <c r="F15" s="13">
        <f t="shared" si="6"/>
        <v>77.637712499999992</v>
      </c>
      <c r="G15" s="13">
        <f t="shared" si="6"/>
        <v>990.55012499999987</v>
      </c>
      <c r="H15" s="13">
        <f t="shared" si="6"/>
        <v>198.11002499999998</v>
      </c>
      <c r="I15" s="13">
        <f t="shared" si="6"/>
        <v>3756.0589875000001</v>
      </c>
    </row>
    <row r="16" spans="1:10" ht="15.6" thickTop="1" thickBot="1" x14ac:dyDescent="0.35"/>
    <row r="17" spans="1:2" x14ac:dyDescent="0.3">
      <c r="A17" s="3" t="s">
        <v>14</v>
      </c>
      <c r="B17" s="4"/>
    </row>
    <row r="18" spans="1:2" x14ac:dyDescent="0.3">
      <c r="A18" s="5" t="s">
        <v>15</v>
      </c>
      <c r="B18" s="6">
        <v>6.2E-2</v>
      </c>
    </row>
    <row r="19" spans="1:2" x14ac:dyDescent="0.3">
      <c r="A19" s="5" t="s">
        <v>16</v>
      </c>
      <c r="B19" s="6">
        <v>1.4500000000000001E-2</v>
      </c>
    </row>
    <row r="20" spans="1:2" ht="15" thickBot="1" x14ac:dyDescent="0.35">
      <c r="A20" s="7" t="s">
        <v>13</v>
      </c>
      <c r="B20" s="8">
        <v>0.185</v>
      </c>
    </row>
  </sheetData>
  <mergeCells count="2">
    <mergeCell ref="A1:I1"/>
    <mergeCell ref="A2:I2"/>
  </mergeCells>
  <conditionalFormatting sqref="B5:B14">
    <cfRule type="cellIs" dxfId="2" priority="1" operator="greaterThanOrEqual">
      <formula>40</formula>
    </cfRule>
  </conditionalFormatting>
  <printOptions horizontalCentered="1" verticalCentered="1"/>
  <pageMargins left="0.7" right="0.7" top="0.75" bottom="0.75" header="0.3" footer="0.3"/>
  <pageSetup orientation="landscape" r:id="rId1"/>
  <headerFooter>
    <oddHeader>&amp;C&amp;F 
&amp;A</oddHeader>
    <oddFooter>&amp;RContestant Number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Formulas="1" workbookViewId="0">
      <selection activeCell="E12" sqref="E12"/>
    </sheetView>
  </sheetViews>
  <sheetFormatPr defaultRowHeight="14.4" x14ac:dyDescent="0.3"/>
  <cols>
    <col min="1" max="1" width="10.88671875" customWidth="1"/>
    <col min="2" max="2" width="7.44140625" bestFit="1" customWidth="1"/>
    <col min="3" max="3" width="8" bestFit="1" customWidth="1"/>
    <col min="4" max="4" width="22.44140625" bestFit="1" customWidth="1"/>
    <col min="5" max="5" width="7.44140625" bestFit="1" customWidth="1"/>
    <col min="6" max="9" width="9.109375" customWidth="1"/>
  </cols>
  <sheetData>
    <row r="1" spans="1:9" ht="23.4" x14ac:dyDescent="0.45">
      <c r="A1" s="16" t="s">
        <v>25</v>
      </c>
      <c r="B1" s="17"/>
      <c r="C1" s="17"/>
      <c r="D1" s="17"/>
      <c r="E1" s="17"/>
      <c r="F1" s="17"/>
      <c r="G1" s="17"/>
      <c r="H1" s="17"/>
      <c r="I1" s="18"/>
    </row>
    <row r="2" spans="1:9" ht="15" thickBot="1" x14ac:dyDescent="0.35">
      <c r="A2" s="19" t="s">
        <v>0</v>
      </c>
      <c r="B2" s="20"/>
      <c r="C2" s="20"/>
      <c r="D2" s="20"/>
      <c r="E2" s="20"/>
      <c r="F2" s="20"/>
      <c r="G2" s="20"/>
      <c r="H2" s="20"/>
      <c r="I2" s="21"/>
    </row>
    <row r="4" spans="1:9" ht="43.8" thickBot="1" x14ac:dyDescent="0.35">
      <c r="A4" s="1" t="s">
        <v>1</v>
      </c>
      <c r="B4" s="2" t="s">
        <v>19</v>
      </c>
      <c r="C4" s="2" t="s">
        <v>20</v>
      </c>
      <c r="D4" s="1" t="s">
        <v>12</v>
      </c>
      <c r="E4" s="2" t="s">
        <v>21</v>
      </c>
      <c r="F4" s="1" t="s">
        <v>17</v>
      </c>
      <c r="G4" s="2" t="s">
        <v>22</v>
      </c>
      <c r="H4" s="2" t="s">
        <v>23</v>
      </c>
      <c r="I4" s="1" t="s">
        <v>18</v>
      </c>
    </row>
    <row r="5" spans="1:9" x14ac:dyDescent="0.3">
      <c r="A5" t="s">
        <v>2</v>
      </c>
      <c r="B5" s="9">
        <v>45.25</v>
      </c>
      <c r="C5" s="10">
        <v>15.5</v>
      </c>
      <c r="D5" s="10">
        <f>IF(B5&gt;=40, 40*C5+(B5-40)*1.5*C5, B5*C5)</f>
        <v>742.0625</v>
      </c>
      <c r="E5" s="10">
        <f t="shared" ref="E5:E14" si="0">$B$18*D5</f>
        <v>46.007874999999999</v>
      </c>
      <c r="F5" s="10">
        <f t="shared" ref="F5:F14" si="1">D5*$B$19</f>
        <v>10.75990625</v>
      </c>
      <c r="G5" s="10">
        <f t="shared" ref="G5:G14" si="2">D5*$B$20</f>
        <v>137.28156250000001</v>
      </c>
      <c r="H5" s="10">
        <f>G5*20%</f>
        <v>27.456312500000003</v>
      </c>
      <c r="I5" s="10">
        <f>D5-SUM(E5:H5)</f>
        <v>520.55684374999998</v>
      </c>
    </row>
    <row r="6" spans="1:9" x14ac:dyDescent="0.3">
      <c r="A6" t="s">
        <v>3</v>
      </c>
      <c r="B6" s="9">
        <v>40</v>
      </c>
      <c r="C6" s="11">
        <v>12.75</v>
      </c>
      <c r="D6" s="11">
        <f t="shared" ref="D6:D14" si="3">IF(B6&gt;=40, 40*C6+(B6-40)*1.5*C6, B6*C6)</f>
        <v>510</v>
      </c>
      <c r="E6" s="11">
        <f t="shared" si="0"/>
        <v>31.62</v>
      </c>
      <c r="F6" s="11">
        <f t="shared" si="1"/>
        <v>7.3950000000000005</v>
      </c>
      <c r="G6" s="11">
        <f t="shared" si="2"/>
        <v>94.35</v>
      </c>
      <c r="H6" s="11">
        <f t="shared" ref="H6:H14" si="4">G6*20%</f>
        <v>18.87</v>
      </c>
      <c r="I6" s="11">
        <f t="shared" ref="I6:I14" si="5">D6-SUM(E6:H6)</f>
        <v>357.76499999999999</v>
      </c>
    </row>
    <row r="7" spans="1:9" x14ac:dyDescent="0.3">
      <c r="A7" t="s">
        <v>4</v>
      </c>
      <c r="B7" s="9">
        <v>32.5</v>
      </c>
      <c r="C7" s="11">
        <v>15</v>
      </c>
      <c r="D7" s="11">
        <f t="shared" si="3"/>
        <v>487.5</v>
      </c>
      <c r="E7" s="11">
        <f t="shared" si="0"/>
        <v>30.225000000000001</v>
      </c>
      <c r="F7" s="11">
        <f t="shared" si="1"/>
        <v>7.0687500000000005</v>
      </c>
      <c r="G7" s="11">
        <f t="shared" si="2"/>
        <v>90.1875</v>
      </c>
      <c r="H7" s="11">
        <f t="shared" si="4"/>
        <v>18.037500000000001</v>
      </c>
      <c r="I7" s="11">
        <f t="shared" si="5"/>
        <v>341.98124999999999</v>
      </c>
    </row>
    <row r="8" spans="1:9" x14ac:dyDescent="0.3">
      <c r="A8" t="s">
        <v>5</v>
      </c>
      <c r="B8" s="9">
        <v>34.5</v>
      </c>
      <c r="C8" s="11">
        <v>13.1</v>
      </c>
      <c r="D8" s="11">
        <f t="shared" si="3"/>
        <v>451.95</v>
      </c>
      <c r="E8" s="11">
        <f t="shared" si="0"/>
        <v>28.020899999999997</v>
      </c>
      <c r="F8" s="11">
        <f t="shared" si="1"/>
        <v>6.5532750000000002</v>
      </c>
      <c r="G8" s="11">
        <f t="shared" si="2"/>
        <v>83.610749999999996</v>
      </c>
      <c r="H8" s="11">
        <f t="shared" si="4"/>
        <v>16.722149999999999</v>
      </c>
      <c r="I8" s="11">
        <f t="shared" si="5"/>
        <v>317.04292499999997</v>
      </c>
    </row>
    <row r="9" spans="1:9" x14ac:dyDescent="0.3">
      <c r="A9" t="s">
        <v>6</v>
      </c>
      <c r="B9" s="9">
        <v>37.5</v>
      </c>
      <c r="C9" s="11">
        <v>14.8</v>
      </c>
      <c r="D9" s="11">
        <f t="shared" si="3"/>
        <v>555</v>
      </c>
      <c r="E9" s="11">
        <f t="shared" si="0"/>
        <v>34.409999999999997</v>
      </c>
      <c r="F9" s="11">
        <f t="shared" si="1"/>
        <v>8.0475000000000012</v>
      </c>
      <c r="G9" s="11">
        <f t="shared" si="2"/>
        <v>102.675</v>
      </c>
      <c r="H9" s="11">
        <f t="shared" si="4"/>
        <v>20.535</v>
      </c>
      <c r="I9" s="11">
        <f t="shared" si="5"/>
        <v>389.33249999999998</v>
      </c>
    </row>
    <row r="10" spans="1:9" x14ac:dyDescent="0.3">
      <c r="A10" t="s">
        <v>7</v>
      </c>
      <c r="B10" s="9">
        <v>24.24</v>
      </c>
      <c r="C10" s="11">
        <v>12.5</v>
      </c>
      <c r="D10" s="11">
        <f t="shared" si="3"/>
        <v>303</v>
      </c>
      <c r="E10" s="11">
        <f t="shared" si="0"/>
        <v>18.786000000000001</v>
      </c>
      <c r="F10" s="11">
        <f t="shared" si="1"/>
        <v>4.3935000000000004</v>
      </c>
      <c r="G10" s="11">
        <f t="shared" si="2"/>
        <v>56.055</v>
      </c>
      <c r="H10" s="11">
        <f t="shared" si="4"/>
        <v>11.211</v>
      </c>
      <c r="I10" s="11">
        <f t="shared" si="5"/>
        <v>212.55450000000002</v>
      </c>
    </row>
    <row r="11" spans="1:9" x14ac:dyDescent="0.3">
      <c r="A11" t="s">
        <v>8</v>
      </c>
      <c r="B11" s="9">
        <v>49</v>
      </c>
      <c r="C11" s="11">
        <v>15.5</v>
      </c>
      <c r="D11" s="11">
        <f t="shared" si="3"/>
        <v>829.25</v>
      </c>
      <c r="E11" s="11">
        <f t="shared" si="0"/>
        <v>51.413499999999999</v>
      </c>
      <c r="F11" s="11">
        <f t="shared" si="1"/>
        <v>12.024125</v>
      </c>
      <c r="G11" s="11">
        <f t="shared" si="2"/>
        <v>153.41125</v>
      </c>
      <c r="H11" s="11">
        <f t="shared" si="4"/>
        <v>30.68225</v>
      </c>
      <c r="I11" s="11">
        <f t="shared" si="5"/>
        <v>581.71887500000003</v>
      </c>
    </row>
    <row r="12" spans="1:9" x14ac:dyDescent="0.3">
      <c r="A12" t="s">
        <v>9</v>
      </c>
      <c r="B12" s="9">
        <v>41.5</v>
      </c>
      <c r="C12" s="11">
        <v>12.25</v>
      </c>
      <c r="D12" s="11">
        <f t="shared" si="3"/>
        <v>517.5625</v>
      </c>
      <c r="E12" s="11">
        <f t="shared" si="0"/>
        <v>32.088875000000002</v>
      </c>
      <c r="F12" s="11">
        <f t="shared" si="1"/>
        <v>7.50465625</v>
      </c>
      <c r="G12" s="11">
        <f t="shared" si="2"/>
        <v>95.749062499999994</v>
      </c>
      <c r="H12" s="11">
        <f t="shared" si="4"/>
        <v>19.149812499999999</v>
      </c>
      <c r="I12" s="11">
        <f t="shared" si="5"/>
        <v>363.07009375000001</v>
      </c>
    </row>
    <row r="13" spans="1:9" x14ac:dyDescent="0.3">
      <c r="A13" t="s">
        <v>10</v>
      </c>
      <c r="B13" s="9">
        <v>40</v>
      </c>
      <c r="C13" s="11">
        <v>14.5</v>
      </c>
      <c r="D13" s="11">
        <f t="shared" si="3"/>
        <v>580</v>
      </c>
      <c r="E13" s="11">
        <f t="shared" si="0"/>
        <v>35.96</v>
      </c>
      <c r="F13" s="11">
        <f t="shared" si="1"/>
        <v>8.41</v>
      </c>
      <c r="G13" s="11">
        <f t="shared" si="2"/>
        <v>107.3</v>
      </c>
      <c r="H13" s="11">
        <f t="shared" si="4"/>
        <v>21.46</v>
      </c>
      <c r="I13" s="11">
        <f t="shared" si="5"/>
        <v>406.87</v>
      </c>
    </row>
    <row r="14" spans="1:9" x14ac:dyDescent="0.3">
      <c r="A14" t="s">
        <v>11</v>
      </c>
      <c r="B14" s="9">
        <v>28</v>
      </c>
      <c r="C14" s="11">
        <v>13.5</v>
      </c>
      <c r="D14" s="11">
        <f t="shared" si="3"/>
        <v>378</v>
      </c>
      <c r="E14" s="11">
        <f t="shared" si="0"/>
        <v>23.436</v>
      </c>
      <c r="F14" s="11">
        <f t="shared" si="1"/>
        <v>5.4809999999999999</v>
      </c>
      <c r="G14" s="11">
        <f t="shared" si="2"/>
        <v>69.929999999999993</v>
      </c>
      <c r="H14" s="11">
        <f t="shared" si="4"/>
        <v>13.985999999999999</v>
      </c>
      <c r="I14" s="11">
        <f t="shared" si="5"/>
        <v>265.16700000000003</v>
      </c>
    </row>
    <row r="15" spans="1:9" ht="15" thickBot="1" x14ac:dyDescent="0.35">
      <c r="A15" s="12" t="s">
        <v>24</v>
      </c>
      <c r="B15" s="13">
        <f>SUM(B5:B14)</f>
        <v>372.49</v>
      </c>
      <c r="C15" s="13"/>
      <c r="D15" s="13">
        <f t="shared" ref="D15:I15" si="6">SUM(D5:D14)</f>
        <v>5354.3249999999998</v>
      </c>
      <c r="E15" s="13">
        <f t="shared" si="6"/>
        <v>331.96814999999998</v>
      </c>
      <c r="F15" s="13">
        <f t="shared" si="6"/>
        <v>77.637712499999992</v>
      </c>
      <c r="G15" s="13">
        <f t="shared" si="6"/>
        <v>990.55012499999987</v>
      </c>
      <c r="H15" s="13">
        <f t="shared" si="6"/>
        <v>198.11002499999998</v>
      </c>
      <c r="I15" s="13">
        <f t="shared" si="6"/>
        <v>3756.0589875000001</v>
      </c>
    </row>
    <row r="16" spans="1:9" ht="15.6" thickTop="1" thickBot="1" x14ac:dyDescent="0.35"/>
    <row r="17" spans="1:4" x14ac:dyDescent="0.3">
      <c r="A17" s="3" t="s">
        <v>14</v>
      </c>
      <c r="B17" s="4"/>
    </row>
    <row r="18" spans="1:4" x14ac:dyDescent="0.3">
      <c r="A18" s="5" t="s">
        <v>15</v>
      </c>
      <c r="B18" s="6">
        <v>6.2E-2</v>
      </c>
    </row>
    <row r="19" spans="1:4" x14ac:dyDescent="0.3">
      <c r="A19" s="5" t="s">
        <v>16</v>
      </c>
      <c r="B19" s="6">
        <v>1.4500000000000001E-2</v>
      </c>
    </row>
    <row r="20" spans="1:4" ht="15" thickBot="1" x14ac:dyDescent="0.35">
      <c r="A20" s="7" t="s">
        <v>13</v>
      </c>
      <c r="B20" s="8">
        <v>0.185</v>
      </c>
    </row>
    <row r="21" spans="1:4" ht="54.6" thickBot="1" x14ac:dyDescent="0.35">
      <c r="D21" s="22" t="s">
        <v>26</v>
      </c>
    </row>
  </sheetData>
  <mergeCells count="2">
    <mergeCell ref="A1:I1"/>
    <mergeCell ref="A2:I2"/>
  </mergeCells>
  <conditionalFormatting sqref="B5:B14">
    <cfRule type="cellIs" dxfId="4" priority="1" operator="greaterThanOrEqual">
      <formula>40</formula>
    </cfRule>
    <cfRule type="cellIs" dxfId="3" priority="2" operator="greaterThanOrEqual">
      <formula>40</formula>
    </cfRule>
  </conditionalFormatting>
  <printOptions horizontalCentered="1" verticalCentered="1" headings="1"/>
  <pageMargins left="0.7" right="0.7" top="0.75" bottom="0.75" header="0.3" footer="0.3"/>
  <pageSetup scale="64" orientation="landscape" r:id="rId1"/>
  <headerFooter>
    <oddHeader>&amp;C&amp;F
&amp;A</oddHeader>
    <oddFooter>&amp;RContestant Number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Carla's Payroll</vt:lpstr>
      <vt:lpstr>Printout 2</vt:lpstr>
      <vt:lpstr>Payroll Chart</vt:lpstr>
    </vt:vector>
  </TitlesOfParts>
  <Company>Greene County Career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Hewes Angie</cp:lastModifiedBy>
  <cp:lastPrinted>2017-09-19T16:31:13Z</cp:lastPrinted>
  <dcterms:created xsi:type="dcterms:W3CDTF">2017-02-08T19:14:46Z</dcterms:created>
  <dcterms:modified xsi:type="dcterms:W3CDTF">2017-09-19T16:31:52Z</dcterms:modified>
</cp:coreProperties>
</file>